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A6DB66E0-1D7D-4F51-9396-6BB4C73D6238}" xr6:coauthVersionLast="47" xr6:coauthVersionMax="47" xr10:uidLastSave="{00000000-0000-0000-0000-000000000000}"/>
  <bookViews>
    <workbookView xWindow="-108" yWindow="-108" windowWidth="23256" windowHeight="12576" xr2:uid="{5EF493C4-918B-49BC-A134-0BE490C94C23}"/>
  </bookViews>
  <sheets>
    <sheet name="CA" sheetId="1" r:id="rId1"/>
  </sheets>
  <externalReferences>
    <externalReference r:id="rId2"/>
  </externalReferences>
  <definedNames>
    <definedName name="ENTE_PUBLICO_A">'[1]Info General'!$C$7</definedName>
    <definedName name="GASTO_E_FIN_01">CA!$B$28</definedName>
    <definedName name="GASTO_E_FIN_02">CA!$C$28</definedName>
    <definedName name="GASTO_E_FIN_03">CA!$D$28</definedName>
    <definedName name="GASTO_E_FIN_04">CA!$E$28</definedName>
    <definedName name="GASTO_E_FIN_05">CA!$F$28</definedName>
    <definedName name="GASTO_E_FIN_06">CA!$G$28</definedName>
    <definedName name="GASTO_E_T1">CA!$B$19</definedName>
    <definedName name="GASTO_E_T2">CA!$C$19</definedName>
    <definedName name="GASTO_E_T3">CA!$D$19</definedName>
    <definedName name="GASTO_E_T4">CA!$E$19</definedName>
    <definedName name="GASTO_E_T5">CA!$F$19</definedName>
    <definedName name="GASTO_E_T6">CA!$G$19</definedName>
    <definedName name="GASTO_NE_FIN_01">CA!$B$18</definedName>
    <definedName name="GASTO_NE_FIN_02">CA!$C$18</definedName>
    <definedName name="GASTO_NE_FIN_03">CA!$D$18</definedName>
    <definedName name="GASTO_NE_FIN_04">CA!$E$18</definedName>
    <definedName name="GASTO_NE_FIN_05">CA!$F$18</definedName>
    <definedName name="GASTO_NE_FIN_06">CA!$G$18</definedName>
    <definedName name="GASTO_NE_T1">CA!$B$9</definedName>
    <definedName name="GASTO_NE_T2">CA!$C$9</definedName>
    <definedName name="GASTO_NE_T3">CA!$D$9</definedName>
    <definedName name="GASTO_NE_T4">CA!$E$9</definedName>
    <definedName name="GASTO_NE_T5">CA!$F$9</definedName>
    <definedName name="GASTO_NE_T6">CA!$G$9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G27" i="1" s="1"/>
  <c r="G26" i="1"/>
  <c r="D26" i="1"/>
  <c r="D25" i="1"/>
  <c r="G25" i="1" s="1"/>
  <c r="G24" i="1"/>
  <c r="D24" i="1"/>
  <c r="D23" i="1"/>
  <c r="G23" i="1" s="1"/>
  <c r="G22" i="1"/>
  <c r="D22" i="1"/>
  <c r="D21" i="1"/>
  <c r="D19" i="1" s="1"/>
  <c r="G20" i="1"/>
  <c r="D20" i="1"/>
  <c r="F19" i="1"/>
  <c r="E19" i="1"/>
  <c r="C19" i="1"/>
  <c r="B19" i="1"/>
  <c r="G17" i="1"/>
  <c r="D17" i="1"/>
  <c r="D16" i="1"/>
  <c r="G16" i="1" s="1"/>
  <c r="G15" i="1"/>
  <c r="D15" i="1"/>
  <c r="D14" i="1"/>
  <c r="G14" i="1" s="1"/>
  <c r="G13" i="1"/>
  <c r="D13" i="1"/>
  <c r="D12" i="1"/>
  <c r="G12" i="1" s="1"/>
  <c r="G11" i="1"/>
  <c r="D11" i="1"/>
  <c r="D10" i="1"/>
  <c r="G10" i="1" s="1"/>
  <c r="G9" i="1" s="1"/>
  <c r="F9" i="1"/>
  <c r="F29" i="1" s="1"/>
  <c r="E9" i="1"/>
  <c r="E29" i="1" s="1"/>
  <c r="D9" i="1"/>
  <c r="D29" i="1" s="1"/>
  <c r="C9" i="1"/>
  <c r="C29" i="1" s="1"/>
  <c r="B9" i="1"/>
  <c r="A5" i="1"/>
  <c r="A2" i="1"/>
  <c r="B29" i="1" l="1"/>
  <c r="G21" i="1"/>
  <c r="G19" i="1" s="1"/>
  <c r="G29" i="1" s="1"/>
</calcChain>
</file>

<file path=xl/sharedStrings.xml><?xml version="1.0" encoding="utf-8"?>
<sst xmlns="http://schemas.openxmlformats.org/spreadsheetml/2006/main" count="33" uniqueCount="24">
  <si>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</si>
  <si>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</si>
  <si>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</si>
  <si>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</si>
  <si>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</si>
  <si>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</si>
  <si>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</si>
  <si>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</si>
  <si>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</si>
  <si>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</si>
  <si>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</si>
  <si>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</si>
  <si>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</si>
  <si>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DESPACHO DEL RECTOR</t>
  </si>
  <si>
    <t>0201 DESPACHO DE LA SECRETARIA ACADEMICA</t>
  </si>
  <si>
    <t>0301 DESPACHO DE LA SECRETARIA ADMVA.</t>
  </si>
  <si>
    <t>0401 ORGANO INTERNO DE CONTROL DE LA UPJR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</si>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</sst>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Junio/2&#176;%20%20trimestre%202021-%20Cuenta%20P&#250;blica/0361_IDF_PEGT_UPJ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97D9-6759-4AB6-A172-40FFCD012DD7}">
  <dimension ref="A1:G30"/>
  <sheetViews>
    <sheetView showGridLines="0" tabSelected="1" topLeftCell="A4" workbookViewId="0">
      <selection activeCell="B18" sqref="B18"/>
    </sheetView>
  </sheetViews>
  <sheetFormatPr baseColWidth="10" defaultColWidth="0" defaultRowHeight="14.4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7" ht="21" x14ac:dyDescent="0.3">
      <c r="A1" s="18" t="s">
        <v>0</v>
      </c>
      <c r="B1" s="18"/>
      <c r="C1" s="18"/>
      <c r="D1" s="18"/>
      <c r="E1" s="18"/>
      <c r="F1" s="18"/>
      <c r="G1" s="18"/>
    </row>
    <row r="2" spans="1:7" x14ac:dyDescent="0.3">
      <c r="A2" s="19" t="str">
        <f>ENTE_PUBLICO_A</f>
        <v>UNIVERSIDAD POLITÉCNICA DE JUVENTINO ROSAS, Gobierno del Estado de Guanajuato (a)</v>
      </c>
      <c r="B2" s="20"/>
      <c r="C2" s="20"/>
      <c r="D2" s="20"/>
      <c r="E2" s="20"/>
      <c r="F2" s="20"/>
      <c r="G2" s="21"/>
    </row>
    <row r="3" spans="1:7" x14ac:dyDescent="0.3">
      <c r="A3" s="22" t="s">
        <v>1</v>
      </c>
      <c r="B3" s="23"/>
      <c r="C3" s="23"/>
      <c r="D3" s="23"/>
      <c r="E3" s="23"/>
      <c r="F3" s="23"/>
      <c r="G3" s="24"/>
    </row>
    <row r="4" spans="1:7" x14ac:dyDescent="0.3">
      <c r="A4" s="22" t="s">
        <v>2</v>
      </c>
      <c r="B4" s="23"/>
      <c r="C4" s="23"/>
      <c r="D4" s="23"/>
      <c r="E4" s="23"/>
      <c r="F4" s="23"/>
      <c r="G4" s="24"/>
    </row>
    <row r="5" spans="1:7" x14ac:dyDescent="0.3">
      <c r="A5" s="22" t="str">
        <f>TRIMESTRE</f>
        <v>Del 1 de enero al 30 de junio de 2021 (b)</v>
      </c>
      <c r="B5" s="23"/>
      <c r="C5" s="23"/>
      <c r="D5" s="23"/>
      <c r="E5" s="23"/>
      <c r="F5" s="23"/>
      <c r="G5" s="24"/>
    </row>
    <row r="6" spans="1:7" x14ac:dyDescent="0.3">
      <c r="A6" s="25" t="s">
        <v>3</v>
      </c>
      <c r="B6" s="26"/>
      <c r="C6" s="26"/>
      <c r="D6" s="26"/>
      <c r="E6" s="26"/>
      <c r="F6" s="26"/>
      <c r="G6" s="27"/>
    </row>
    <row r="7" spans="1:7" x14ac:dyDescent="0.3">
      <c r="A7" s="13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28.8" x14ac:dyDescent="0.3">
      <c r="A8" s="14"/>
      <c r="B8" s="1" t="s">
        <v>7</v>
      </c>
      <c r="C8" s="2" t="s">
        <v>8</v>
      </c>
      <c r="D8" s="1" t="s">
        <v>9</v>
      </c>
      <c r="E8" s="1" t="s">
        <v>10</v>
      </c>
      <c r="F8" s="1" t="s">
        <v>11</v>
      </c>
      <c r="G8" s="17"/>
    </row>
    <row r="9" spans="1:7" x14ac:dyDescent="0.3">
      <c r="A9" s="3" t="s">
        <v>12</v>
      </c>
      <c r="B9" s="4">
        <f>SUM(B10:GASTO_NE_FIN_01)</f>
        <v>38079948.340000004</v>
      </c>
      <c r="C9" s="4">
        <f>SUM(C10:GASTO_NE_FIN_02)</f>
        <v>5077047.75</v>
      </c>
      <c r="D9" s="4">
        <f>SUM(D10:GASTO_NE_FIN_03)</f>
        <v>43156996.090000004</v>
      </c>
      <c r="E9" s="4">
        <f>SUM(E10:GASTO_NE_FIN_04)</f>
        <v>25508664.02</v>
      </c>
      <c r="F9" s="4">
        <f>SUM(F10:GASTO_NE_FIN_05)</f>
        <v>25508664.02</v>
      </c>
      <c r="G9" s="4">
        <f>SUM(G10:GASTO_NE_FIN_06)</f>
        <v>17648332.070000004</v>
      </c>
    </row>
    <row r="10" spans="1:7" s="7" customFormat="1" x14ac:dyDescent="0.3">
      <c r="A10" s="5" t="s">
        <v>13</v>
      </c>
      <c r="B10" s="6">
        <v>2264007.0499999998</v>
      </c>
      <c r="C10" s="6">
        <v>323624.56</v>
      </c>
      <c r="D10" s="6">
        <f>B10+C10</f>
        <v>2587631.61</v>
      </c>
      <c r="E10" s="6">
        <v>1449419.72</v>
      </c>
      <c r="F10" s="6">
        <v>1449419.72</v>
      </c>
      <c r="G10" s="6">
        <f>D10-E10</f>
        <v>1138211.8899999999</v>
      </c>
    </row>
    <row r="11" spans="1:7" s="7" customFormat="1" x14ac:dyDescent="0.3">
      <c r="A11" s="5" t="s">
        <v>14</v>
      </c>
      <c r="B11" s="6">
        <v>27828999.199999999</v>
      </c>
      <c r="C11" s="6">
        <v>3820650.44</v>
      </c>
      <c r="D11" s="6">
        <f t="shared" ref="D11:D17" si="0">B11+C11</f>
        <v>31649649.640000001</v>
      </c>
      <c r="E11" s="6">
        <v>19197651.059999999</v>
      </c>
      <c r="F11" s="6">
        <v>19197651.059999999</v>
      </c>
      <c r="G11" s="6">
        <f t="shared" ref="G11:G17" si="1">D11-E11</f>
        <v>12451998.580000002</v>
      </c>
    </row>
    <row r="12" spans="1:7" s="7" customFormat="1" x14ac:dyDescent="0.3">
      <c r="A12" s="5" t="s">
        <v>15</v>
      </c>
      <c r="B12" s="6">
        <v>7743794.5700000003</v>
      </c>
      <c r="C12" s="6">
        <v>932772.75</v>
      </c>
      <c r="D12" s="6">
        <f t="shared" si="0"/>
        <v>8676567.3200000003</v>
      </c>
      <c r="E12" s="6">
        <v>4696157.82</v>
      </c>
      <c r="F12" s="6">
        <v>4696157.82</v>
      </c>
      <c r="G12" s="6">
        <f t="shared" si="1"/>
        <v>3980409.5</v>
      </c>
    </row>
    <row r="13" spans="1:7" s="7" customFormat="1" x14ac:dyDescent="0.3">
      <c r="A13" s="5" t="s">
        <v>16</v>
      </c>
      <c r="B13" s="6">
        <v>243147.51999999999</v>
      </c>
      <c r="C13" s="6">
        <v>0</v>
      </c>
      <c r="D13" s="6">
        <f t="shared" si="0"/>
        <v>243147.51999999999</v>
      </c>
      <c r="E13" s="6">
        <v>165435.42000000001</v>
      </c>
      <c r="F13" s="6">
        <v>165435.42000000001</v>
      </c>
      <c r="G13" s="6">
        <f t="shared" si="1"/>
        <v>77712.099999999977</v>
      </c>
    </row>
    <row r="14" spans="1:7" s="7" customFormat="1" x14ac:dyDescent="0.3">
      <c r="A14" s="5" t="s">
        <v>17</v>
      </c>
      <c r="B14" s="6"/>
      <c r="C14" s="6"/>
      <c r="D14" s="6">
        <f t="shared" si="0"/>
        <v>0</v>
      </c>
      <c r="E14" s="6"/>
      <c r="F14" s="6"/>
      <c r="G14" s="6">
        <f t="shared" si="1"/>
        <v>0</v>
      </c>
    </row>
    <row r="15" spans="1:7" s="7" customFormat="1" x14ac:dyDescent="0.3">
      <c r="A15" s="5" t="s">
        <v>18</v>
      </c>
      <c r="B15" s="6"/>
      <c r="C15" s="6"/>
      <c r="D15" s="6">
        <f t="shared" si="0"/>
        <v>0</v>
      </c>
      <c r="E15" s="6"/>
      <c r="F15" s="6"/>
      <c r="G15" s="6">
        <f t="shared" si="1"/>
        <v>0</v>
      </c>
    </row>
    <row r="16" spans="1:7" s="7" customFormat="1" x14ac:dyDescent="0.3">
      <c r="A16" s="5" t="s">
        <v>19</v>
      </c>
      <c r="B16" s="6"/>
      <c r="C16" s="6"/>
      <c r="D16" s="6">
        <f t="shared" si="0"/>
        <v>0</v>
      </c>
      <c r="E16" s="6"/>
      <c r="F16" s="6"/>
      <c r="G16" s="6">
        <f t="shared" si="1"/>
        <v>0</v>
      </c>
    </row>
    <row r="17" spans="1:7" s="7" customFormat="1" x14ac:dyDescent="0.3">
      <c r="A17" s="5" t="s">
        <v>20</v>
      </c>
      <c r="B17" s="6"/>
      <c r="C17" s="6"/>
      <c r="D17" s="6">
        <f t="shared" si="0"/>
        <v>0</v>
      </c>
      <c r="E17" s="6"/>
      <c r="F17" s="6"/>
      <c r="G17" s="6">
        <f t="shared" si="1"/>
        <v>0</v>
      </c>
    </row>
    <row r="18" spans="1:7" x14ac:dyDescent="0.3">
      <c r="A18" s="8" t="s">
        <v>21</v>
      </c>
      <c r="B18" s="9"/>
      <c r="C18" s="9"/>
      <c r="D18" s="9"/>
      <c r="E18" s="9"/>
      <c r="F18" s="9"/>
      <c r="G18" s="9"/>
    </row>
    <row r="19" spans="1:7" s="7" customFormat="1" x14ac:dyDescent="0.3">
      <c r="A19" s="10" t="s">
        <v>22</v>
      </c>
      <c r="B19" s="11">
        <f>SUM(B20:GASTO_E_FIN_01)</f>
        <v>13872665</v>
      </c>
      <c r="C19" s="11">
        <f>SUM(C20:GASTO_E_FIN_02)</f>
        <v>8060303.7999999998</v>
      </c>
      <c r="D19" s="11">
        <f>SUM(D20:GASTO_E_FIN_03)</f>
        <v>21932968.799999997</v>
      </c>
      <c r="E19" s="11">
        <f>SUM(E20:GASTO_E_FIN_04)</f>
        <v>1828867.23</v>
      </c>
      <c r="F19" s="11">
        <f>SUM(F20:GASTO_E_FIN_05)</f>
        <v>1828867.23</v>
      </c>
      <c r="G19" s="11">
        <f>SUM(G20:GASTO_E_FIN_06)</f>
        <v>20104101.569999997</v>
      </c>
    </row>
    <row r="20" spans="1:7" s="7" customFormat="1" x14ac:dyDescent="0.3">
      <c r="A20" s="5" t="s">
        <v>13</v>
      </c>
      <c r="B20" s="6">
        <v>686796.57</v>
      </c>
      <c r="C20" s="6">
        <v>0</v>
      </c>
      <c r="D20" s="6">
        <f t="shared" ref="D20:D27" si="2">B20+C20</f>
        <v>686796.57</v>
      </c>
      <c r="E20" s="6">
        <v>9606</v>
      </c>
      <c r="F20" s="6">
        <v>9606</v>
      </c>
      <c r="G20" s="6">
        <f t="shared" ref="G20:G27" si="3">D20-E20</f>
        <v>677190.57</v>
      </c>
    </row>
    <row r="21" spans="1:7" s="7" customFormat="1" x14ac:dyDescent="0.3">
      <c r="A21" s="5" t="s">
        <v>14</v>
      </c>
      <c r="B21" s="6">
        <v>7621419.0999999996</v>
      </c>
      <c r="C21" s="6">
        <v>6999288</v>
      </c>
      <c r="D21" s="6">
        <f t="shared" si="2"/>
        <v>14620707.1</v>
      </c>
      <c r="E21" s="6">
        <v>94696.7</v>
      </c>
      <c r="F21" s="6">
        <v>94696.7</v>
      </c>
      <c r="G21" s="6">
        <f t="shared" si="3"/>
        <v>14526010.4</v>
      </c>
    </row>
    <row r="22" spans="1:7" s="7" customFormat="1" x14ac:dyDescent="0.3">
      <c r="A22" s="5" t="s">
        <v>15</v>
      </c>
      <c r="B22" s="6">
        <v>5461340.5899999999</v>
      </c>
      <c r="C22" s="6">
        <v>1061015.8</v>
      </c>
      <c r="D22" s="6">
        <f t="shared" si="2"/>
        <v>6522356.3899999997</v>
      </c>
      <c r="E22" s="6">
        <v>1724564.53</v>
      </c>
      <c r="F22" s="6">
        <v>1724564.53</v>
      </c>
      <c r="G22" s="6">
        <f t="shared" si="3"/>
        <v>4797791.8599999994</v>
      </c>
    </row>
    <row r="23" spans="1:7" s="7" customFormat="1" x14ac:dyDescent="0.3">
      <c r="A23" s="5" t="s">
        <v>16</v>
      </c>
      <c r="B23" s="6">
        <v>103108.74</v>
      </c>
      <c r="C23" s="6">
        <v>0</v>
      </c>
      <c r="D23" s="6">
        <f t="shared" si="2"/>
        <v>103108.74</v>
      </c>
      <c r="E23" s="6">
        <v>0</v>
      </c>
      <c r="F23" s="6">
        <v>0</v>
      </c>
      <c r="G23" s="6">
        <f t="shared" si="3"/>
        <v>103108.74</v>
      </c>
    </row>
    <row r="24" spans="1:7" s="7" customFormat="1" x14ac:dyDescent="0.3">
      <c r="A24" s="5" t="s">
        <v>17</v>
      </c>
      <c r="B24" s="6"/>
      <c r="C24" s="6"/>
      <c r="D24" s="6">
        <f t="shared" si="2"/>
        <v>0</v>
      </c>
      <c r="E24" s="6"/>
      <c r="F24" s="6"/>
      <c r="G24" s="6">
        <f t="shared" si="3"/>
        <v>0</v>
      </c>
    </row>
    <row r="25" spans="1:7" s="7" customFormat="1" x14ac:dyDescent="0.3">
      <c r="A25" s="5" t="s">
        <v>18</v>
      </c>
      <c r="B25" s="6"/>
      <c r="C25" s="6"/>
      <c r="D25" s="6">
        <f t="shared" si="2"/>
        <v>0</v>
      </c>
      <c r="E25" s="6"/>
      <c r="F25" s="6"/>
      <c r="G25" s="6">
        <f t="shared" si="3"/>
        <v>0</v>
      </c>
    </row>
    <row r="26" spans="1:7" s="7" customFormat="1" x14ac:dyDescent="0.3">
      <c r="A26" s="5" t="s">
        <v>19</v>
      </c>
      <c r="B26" s="6"/>
      <c r="C26" s="6"/>
      <c r="D26" s="6">
        <f t="shared" si="2"/>
        <v>0</v>
      </c>
      <c r="E26" s="6"/>
      <c r="F26" s="6"/>
      <c r="G26" s="6">
        <f t="shared" si="3"/>
        <v>0</v>
      </c>
    </row>
    <row r="27" spans="1:7" s="7" customFormat="1" x14ac:dyDescent="0.3">
      <c r="A27" s="5" t="s">
        <v>20</v>
      </c>
      <c r="B27" s="6"/>
      <c r="C27" s="6"/>
      <c r="D27" s="6">
        <f t="shared" si="2"/>
        <v>0</v>
      </c>
      <c r="E27" s="6"/>
      <c r="F27" s="6"/>
      <c r="G27" s="6">
        <f t="shared" si="3"/>
        <v>0</v>
      </c>
    </row>
    <row r="28" spans="1:7" x14ac:dyDescent="0.3">
      <c r="A28" s="8" t="s">
        <v>21</v>
      </c>
      <c r="B28" s="9"/>
      <c r="C28" s="9"/>
      <c r="D28" s="9"/>
      <c r="E28" s="9"/>
      <c r="F28" s="9"/>
      <c r="G28" s="9"/>
    </row>
    <row r="29" spans="1:7" x14ac:dyDescent="0.3">
      <c r="A29" s="10" t="s">
        <v>23</v>
      </c>
      <c r="B29" s="11">
        <f>GASTO_NE_T1+GASTO_E_T1</f>
        <v>51952613.340000004</v>
      </c>
      <c r="C29" s="11">
        <f>GASTO_NE_T2+GASTO_E_T2</f>
        <v>13137351.550000001</v>
      </c>
      <c r="D29" s="11">
        <f>GASTO_NE_T3+GASTO_E_T3</f>
        <v>65089964.890000001</v>
      </c>
      <c r="E29" s="11">
        <f>GASTO_NE_T4+GASTO_E_T4</f>
        <v>27337531.25</v>
      </c>
      <c r="F29" s="11">
        <f>GASTO_NE_T5+GASTO_E_T5</f>
        <v>27337531.25</v>
      </c>
      <c r="G29" s="11">
        <f>GASTO_NE_T6+GASTO_E_T6</f>
        <v>37752433.640000001</v>
      </c>
    </row>
    <row r="30" spans="1:7" x14ac:dyDescent="0.3">
      <c r="A30" s="12"/>
      <c r="B30" s="12"/>
      <c r="C30" s="12"/>
      <c r="D30" s="12"/>
      <c r="E30" s="12"/>
      <c r="F30" s="12"/>
      <c r="G30" s="1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 xr:uid="{8FA02E8B-0557-4727-9A03-83F82EE3DFDF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CA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2021-07-30T17:40:55Z</dcterms:created>
  <dcterms:modified xsi:type="dcterms:W3CDTF">2021-07-30T18:12:18Z</dcterms:modified>
</cp:coreProperties>
</file>